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51" i="1"/>
  <c r="D25"/>
  <c r="D17"/>
  <c r="D6"/>
  <c r="D32" l="1"/>
  <c r="E45"/>
  <c r="E37"/>
  <c r="E34"/>
  <c r="E31"/>
  <c r="E29"/>
  <c r="E28"/>
  <c r="E27"/>
  <c r="E8"/>
  <c r="E20"/>
  <c r="E18"/>
  <c r="D50" l="1"/>
  <c r="E48"/>
  <c r="E43"/>
  <c r="F50"/>
  <c r="E44" l="1"/>
  <c r="E25"/>
  <c r="E15" l="1"/>
  <c r="E11"/>
  <c r="E9"/>
  <c r="E21"/>
  <c r="E19"/>
  <c r="E40"/>
  <c r="E38"/>
  <c r="E33"/>
  <c r="E32" l="1"/>
  <c r="E17"/>
  <c r="E6"/>
  <c r="E36" l="1"/>
  <c r="E35"/>
  <c r="E50" l="1"/>
  <c r="E51"/>
</calcChain>
</file>

<file path=xl/sharedStrings.xml><?xml version="1.0" encoding="utf-8"?>
<sst xmlns="http://schemas.openxmlformats.org/spreadsheetml/2006/main" count="51" uniqueCount="51">
  <si>
    <t>№п/п</t>
  </si>
  <si>
    <t>на 1м2</t>
  </si>
  <si>
    <t>Статьи затрат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</si>
  <si>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</si>
  <si>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</si>
  <si>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</si>
  <si>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</si>
  <si>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Расходы на управление МКД</t>
  </si>
  <si>
    <t>зарплата обслуж.перс с отчислен.</t>
  </si>
  <si>
    <t>Содержание придомовой территории</t>
  </si>
  <si>
    <t>рудования и конструкций МКД</t>
  </si>
  <si>
    <t xml:space="preserve">Факт </t>
  </si>
  <si>
    <t>ИТОГО: Содержание и ремонт</t>
  </si>
  <si>
    <t>Техобслуживание венканалов спец.организ</t>
  </si>
  <si>
    <t>Услуги по уборке МОП</t>
  </si>
  <si>
    <t xml:space="preserve">  Тариф</t>
  </si>
  <si>
    <t>ТСЖ "КОМЕТА" ж.д.Орбитальная 88/1</t>
  </si>
  <si>
    <t>Налог УСН</t>
  </si>
  <si>
    <t>Текущий ремонт:</t>
  </si>
  <si>
    <t xml:space="preserve"> с 01.06.2019</t>
  </si>
  <si>
    <t xml:space="preserve">ДОП </t>
  </si>
  <si>
    <t>в рублях</t>
  </si>
  <si>
    <t xml:space="preserve">юридические услуги </t>
  </si>
  <si>
    <t xml:space="preserve"> </t>
  </si>
  <si>
    <t>Аварийное обслуживание МКД</t>
  </si>
  <si>
    <t xml:space="preserve">покос травы,побелка деревьев </t>
  </si>
  <si>
    <t>сварочные работы</t>
  </si>
  <si>
    <t xml:space="preserve">ОТЧЕТ ИСПОЛНЕНИЯ СТАТЬИ"СОДЕРЖАНИЕ И РЕМОНТ ЖИЛЬЯ" за 2024 год </t>
  </si>
  <si>
    <t>Обследвание дымоходов и венканалов</t>
  </si>
  <si>
    <t>Т/обслуживание газопровод ВД,наружние сети</t>
  </si>
  <si>
    <t>Услуги по уборке и благоустр.территории,чистка дороги</t>
  </si>
  <si>
    <t xml:space="preserve"> от грязи,ила,чистка снега</t>
  </si>
  <si>
    <t>инвентарь 1434 ;соль 3950,меки для листьев-880</t>
  </si>
  <si>
    <t>инвентарь,моющее средства ,чистящие,дезинсекция</t>
  </si>
  <si>
    <t>ремонт дверей</t>
  </si>
  <si>
    <t>электроматериалы(светильники ,прожектор)</t>
  </si>
  <si>
    <t>услуги электрика,установка светильников,прожектора</t>
  </si>
  <si>
    <t>подготовка к отопительному сезону(сантехматериалы,промывка)</t>
  </si>
  <si>
    <t>ремонт кровли,примыканий балк кв 118,177</t>
  </si>
  <si>
    <t>косметический ремонт в 3 подъезде (материалы)</t>
  </si>
  <si>
    <t>Т/обслуживание лифтов,страхование,техосвидетельствование</t>
  </si>
  <si>
    <t>бух.услуги, паспортист,эл.оборот,чек онлайн</t>
  </si>
  <si>
    <t xml:space="preserve">ремонт стояков ХВС,ГВС </t>
  </si>
  <si>
    <t xml:space="preserve">ремонт канализации </t>
  </si>
  <si>
    <t>оплата труда сантехника,теплотехника</t>
  </si>
  <si>
    <t>ремонт лифта-замена редуктора</t>
  </si>
  <si>
    <r>
      <t>Прочие:</t>
    </r>
    <r>
      <rPr>
        <sz val="12"/>
        <rFont val="Arial Cyr"/>
        <charset val="204"/>
      </rPr>
      <t>аренда,охрана ,</t>
    </r>
    <r>
      <rPr>
        <b/>
        <sz val="12"/>
        <rFont val="Arial Cyr"/>
        <charset val="204"/>
      </rPr>
      <t xml:space="preserve"> </t>
    </r>
    <r>
      <rPr>
        <sz val="12"/>
        <rFont val="Arial Cyr"/>
        <charset val="204"/>
      </rPr>
      <t>усл банка ,канцтовары</t>
    </r>
    <r>
      <rPr>
        <b/>
        <sz val="12"/>
        <rFont val="Arial Cyr"/>
        <charset val="204"/>
      </rPr>
      <t>,</t>
    </r>
    <r>
      <rPr>
        <sz val="12"/>
        <rFont val="Arial Cyr"/>
        <charset val="204"/>
      </rPr>
      <t>заправка</t>
    </r>
    <r>
      <rPr>
        <b/>
        <sz val="12"/>
        <rFont val="Arial Cyr"/>
        <charset val="204"/>
      </rPr>
      <t xml:space="preserve"> </t>
    </r>
    <r>
      <rPr>
        <sz val="12"/>
        <rFont val="Arial Cyr"/>
        <charset val="204"/>
      </rPr>
      <t xml:space="preserve">катридж </t>
    </r>
  </si>
  <si>
    <r>
      <rPr>
        <sz val="12"/>
        <rFont val="Arial Cyr"/>
        <charset val="204"/>
      </rPr>
      <t>эл.отчет</t>
    </r>
    <r>
      <rPr>
        <b/>
        <sz val="12"/>
        <rFont val="Arial Cyr"/>
        <charset val="204"/>
      </rPr>
      <t>,</t>
    </r>
    <r>
      <rPr>
        <sz val="12"/>
        <rFont val="Arial Cyr"/>
        <charset val="204"/>
      </rPr>
      <t>прогр обеспеч.</t>
    </r>
    <r>
      <rPr>
        <b/>
        <sz val="12"/>
        <rFont val="Arial Cyr"/>
        <charset val="204"/>
      </rPr>
      <t xml:space="preserve">, </t>
    </r>
    <r>
      <rPr>
        <sz val="12"/>
        <rFont val="Arial Cyr"/>
        <charset val="204"/>
      </rPr>
      <t>сайт ГИС, почтовые расходы,</t>
    </r>
  </si>
  <si>
    <r>
      <t xml:space="preserve"> </t>
    </r>
    <r>
      <rPr>
        <sz val="12"/>
        <rFont val="Arial Cyr"/>
        <charset val="204"/>
      </rPr>
      <t>сод.оргтех</t>
    </r>
    <r>
      <rPr>
        <b/>
        <sz val="12"/>
        <rFont val="Arial Cyr"/>
        <charset val="204"/>
      </rPr>
      <t xml:space="preserve">- </t>
    </r>
    <r>
      <rPr>
        <sz val="12"/>
        <rFont val="Arial Cyr"/>
        <charset val="204"/>
      </rPr>
      <t>,усл связи,интернет, бензин,общехоз.расходы</t>
    </r>
  </si>
  <si>
    <t xml:space="preserve">Расходы </t>
  </si>
  <si>
    <t>за год(руб)</t>
  </si>
</sst>
</file>

<file path=xl/styles.xml><?xml version="1.0" encoding="utf-8"?>
<styleSheet xmlns="http://schemas.openxmlformats.org/spreadsheetml/2006/main">
  <fonts count="16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1"/>
      <color rgb="FFFF0000"/>
      <name val="Arial Cyr"/>
      <charset val="204"/>
    </font>
    <font>
      <b/>
      <sz val="9"/>
      <name val="Arial Cyr"/>
      <charset val="204"/>
    </font>
    <font>
      <sz val="1"/>
      <name val="Arial Cyr"/>
      <charset val="204"/>
    </font>
    <font>
      <b/>
      <i/>
      <sz val="11"/>
      <color theme="1"/>
      <name val="Arial Cyr"/>
      <charset val="204"/>
    </font>
    <font>
      <i/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i/>
      <sz val="12"/>
      <color rgb="FFFF0000"/>
      <name val="Arial Cyr"/>
      <charset val="204"/>
    </font>
    <font>
      <b/>
      <sz val="12"/>
      <color theme="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3" fillId="0" borderId="1" xfId="0" applyFont="1" applyBorder="1"/>
    <xf numFmtId="0" fontId="1" fillId="0" borderId="1" xfId="0" applyFont="1" applyBorder="1"/>
    <xf numFmtId="0" fontId="4" fillId="0" borderId="6" xfId="0" applyFont="1" applyBorder="1"/>
    <xf numFmtId="0" fontId="5" fillId="0" borderId="7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6" fillId="0" borderId="10" xfId="0" applyFont="1" applyBorder="1"/>
    <xf numFmtId="0" fontId="0" fillId="0" borderId="7" xfId="0" applyBorder="1"/>
    <xf numFmtId="0" fontId="2" fillId="0" borderId="0" xfId="0" applyFont="1" applyAlignment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4" fillId="0" borderId="2" xfId="0" applyNumberFormat="1" applyFont="1" applyBorder="1"/>
    <xf numFmtId="0" fontId="6" fillId="2" borderId="6" xfId="0" applyFont="1" applyFill="1" applyBorder="1"/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0" fontId="7" fillId="0" borderId="0" xfId="0" applyFont="1" applyBorder="1"/>
    <xf numFmtId="0" fontId="7" fillId="0" borderId="9" xfId="0" applyFont="1" applyBorder="1"/>
    <xf numFmtId="0" fontId="1" fillId="0" borderId="0" xfId="0" applyFont="1" applyBorder="1"/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3" borderId="6" xfId="0" applyFont="1" applyFill="1" applyBorder="1"/>
    <xf numFmtId="0" fontId="1" fillId="0" borderId="7" xfId="0" applyFont="1" applyBorder="1"/>
    <xf numFmtId="0" fontId="9" fillId="0" borderId="0" xfId="0" applyFont="1"/>
    <xf numFmtId="0" fontId="10" fillId="0" borderId="15" xfId="0" applyFont="1" applyBorder="1"/>
    <xf numFmtId="0" fontId="0" fillId="4" borderId="0" xfId="0" applyFill="1"/>
    <xf numFmtId="0" fontId="4" fillId="5" borderId="15" xfId="0" applyFont="1" applyFill="1" applyBorder="1"/>
    <xf numFmtId="0" fontId="0" fillId="5" borderId="15" xfId="0" applyFill="1" applyBorder="1"/>
    <xf numFmtId="0" fontId="0" fillId="5" borderId="4" xfId="0" applyFill="1" applyBorder="1"/>
    <xf numFmtId="0" fontId="11" fillId="0" borderId="3" xfId="0" applyFont="1" applyBorder="1"/>
    <xf numFmtId="0" fontId="11" fillId="0" borderId="8" xfId="0" applyFont="1" applyBorder="1"/>
    <xf numFmtId="2" fontId="11" fillId="0" borderId="3" xfId="0" applyNumberFormat="1" applyFont="1" applyBorder="1"/>
    <xf numFmtId="0" fontId="11" fillId="5" borderId="16" xfId="0" applyFont="1" applyFill="1" applyBorder="1"/>
    <xf numFmtId="0" fontId="12" fillId="0" borderId="1" xfId="0" applyFont="1" applyBorder="1"/>
    <xf numFmtId="0" fontId="13" fillId="0" borderId="1" xfId="0" applyFont="1" applyBorder="1"/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/>
    <xf numFmtId="0" fontId="12" fillId="0" borderId="3" xfId="0" applyFont="1" applyBorder="1"/>
    <xf numFmtId="0" fontId="13" fillId="0" borderId="2" xfId="0" applyFont="1" applyBorder="1"/>
    <xf numFmtId="0" fontId="12" fillId="0" borderId="3" xfId="0" applyFont="1" applyBorder="1" applyAlignment="1">
      <alignment horizontal="center"/>
    </xf>
    <xf numFmtId="2" fontId="12" fillId="0" borderId="2" xfId="0" applyNumberFormat="1" applyFont="1" applyBorder="1"/>
    <xf numFmtId="0" fontId="12" fillId="0" borderId="2" xfId="0" applyFont="1" applyBorder="1"/>
    <xf numFmtId="0" fontId="11" fillId="0" borderId="1" xfId="0" applyFont="1" applyBorder="1"/>
    <xf numFmtId="0" fontId="11" fillId="0" borderId="0" xfId="0" applyFont="1" applyBorder="1"/>
    <xf numFmtId="2" fontId="11" fillId="0" borderId="8" xfId="0" applyNumberFormat="1" applyFont="1" applyBorder="1"/>
    <xf numFmtId="0" fontId="11" fillId="0" borderId="7" xfId="0" applyFont="1" applyBorder="1"/>
    <xf numFmtId="2" fontId="2" fillId="0" borderId="8" xfId="0" applyNumberFormat="1" applyFont="1" applyBorder="1"/>
    <xf numFmtId="2" fontId="2" fillId="0" borderId="0" xfId="0" applyNumberFormat="1" applyFont="1" applyBorder="1"/>
    <xf numFmtId="0" fontId="11" fillId="0" borderId="2" xfId="0" applyFont="1" applyBorder="1"/>
    <xf numFmtId="0" fontId="13" fillId="0" borderId="3" xfId="0" applyFont="1" applyBorder="1"/>
    <xf numFmtId="2" fontId="12" fillId="0" borderId="3" xfId="0" applyNumberFormat="1" applyFont="1" applyBorder="1"/>
    <xf numFmtId="0" fontId="12" fillId="0" borderId="2" xfId="0" applyFont="1" applyBorder="1" applyAlignment="1">
      <alignment horizontal="center"/>
    </xf>
    <xf numFmtId="0" fontId="11" fillId="0" borderId="9" xfId="0" applyFont="1" applyBorder="1"/>
    <xf numFmtId="2" fontId="2" fillId="0" borderId="3" xfId="0" applyNumberFormat="1" applyFont="1" applyBorder="1"/>
    <xf numFmtId="0" fontId="2" fillId="0" borderId="3" xfId="0" applyFont="1" applyBorder="1"/>
    <xf numFmtId="0" fontId="12" fillId="0" borderId="6" xfId="0" applyFont="1" applyBorder="1"/>
    <xf numFmtId="0" fontId="13" fillId="0" borderId="6" xfId="0" applyFont="1" applyBorder="1"/>
    <xf numFmtId="2" fontId="12" fillId="0" borderId="9" xfId="0" applyNumberFormat="1" applyFont="1" applyBorder="1"/>
    <xf numFmtId="0" fontId="11" fillId="0" borderId="13" xfId="0" applyFont="1" applyBorder="1"/>
    <xf numFmtId="2" fontId="2" fillId="0" borderId="13" xfId="0" applyNumberFormat="1" applyFont="1" applyBorder="1"/>
    <xf numFmtId="0" fontId="2" fillId="0" borderId="1" xfId="0" applyFont="1" applyBorder="1"/>
    <xf numFmtId="0" fontId="2" fillId="0" borderId="13" xfId="0" applyFont="1" applyBorder="1"/>
    <xf numFmtId="0" fontId="2" fillId="0" borderId="0" xfId="0" applyFont="1" applyBorder="1"/>
    <xf numFmtId="0" fontId="14" fillId="0" borderId="1" xfId="0" applyFont="1" applyBorder="1"/>
    <xf numFmtId="0" fontId="14" fillId="0" borderId="13" xfId="0" applyFont="1" applyBorder="1"/>
    <xf numFmtId="2" fontId="14" fillId="0" borderId="13" xfId="0" applyNumberFormat="1" applyFont="1" applyBorder="1"/>
    <xf numFmtId="0" fontId="14" fillId="0" borderId="5" xfId="0" applyFont="1" applyBorder="1"/>
    <xf numFmtId="0" fontId="14" fillId="0" borderId="3" xfId="0" applyFont="1" applyBorder="1"/>
    <xf numFmtId="0" fontId="14" fillId="0" borderId="0" xfId="0" applyFont="1" applyBorder="1"/>
    <xf numFmtId="0" fontId="11" fillId="0" borderId="5" xfId="0" applyFont="1" applyBorder="1"/>
    <xf numFmtId="2" fontId="2" fillId="0" borderId="5" xfId="0" applyNumberFormat="1" applyFont="1" applyBorder="1"/>
    <xf numFmtId="0" fontId="14" fillId="0" borderId="6" xfId="0" applyFont="1" applyBorder="1"/>
    <xf numFmtId="2" fontId="12" fillId="0" borderId="6" xfId="0" applyNumberFormat="1" applyFont="1" applyBorder="1"/>
    <xf numFmtId="0" fontId="15" fillId="0" borderId="6" xfId="0" applyFont="1" applyBorder="1"/>
    <xf numFmtId="0" fontId="12" fillId="0" borderId="5" xfId="0" applyFont="1" applyBorder="1"/>
    <xf numFmtId="0" fontId="12" fillId="0" borderId="14" xfId="0" applyFont="1" applyBorder="1"/>
    <xf numFmtId="2" fontId="12" fillId="0" borderId="12" xfId="0" applyNumberFormat="1" applyFont="1" applyBorder="1"/>
    <xf numFmtId="0" fontId="13" fillId="2" borderId="2" xfId="0" applyFont="1" applyFill="1" applyBorder="1"/>
    <xf numFmtId="0" fontId="13" fillId="2" borderId="6" xfId="0" applyFont="1" applyFill="1" applyBorder="1"/>
    <xf numFmtId="2" fontId="13" fillId="2" borderId="2" xfId="0" applyNumberFormat="1" applyFont="1" applyFill="1" applyBorder="1"/>
    <xf numFmtId="2" fontId="12" fillId="2" borderId="12" xfId="0" applyNumberFormat="1" applyFont="1" applyFill="1" applyBorder="1"/>
    <xf numFmtId="2" fontId="12" fillId="2" borderId="6" xfId="0" applyNumberFormat="1" applyFont="1" applyFill="1" applyBorder="1"/>
    <xf numFmtId="0" fontId="12" fillId="3" borderId="0" xfId="0" applyFont="1" applyFill="1" applyBorder="1"/>
    <xf numFmtId="0" fontId="13" fillId="3" borderId="9" xfId="0" applyFont="1" applyFill="1" applyBorder="1"/>
    <xf numFmtId="0" fontId="12" fillId="3" borderId="1" xfId="0" applyFont="1" applyFill="1" applyBorder="1" applyAlignment="1">
      <alignment horizontal="center"/>
    </xf>
    <xf numFmtId="2" fontId="12" fillId="3" borderId="11" xfId="0" applyNumberFormat="1" applyFont="1" applyFill="1" applyBorder="1"/>
    <xf numFmtId="0" fontId="12" fillId="3" borderId="1" xfId="0" applyFont="1" applyFill="1" applyBorder="1"/>
    <xf numFmtId="2" fontId="12" fillId="3" borderId="6" xfId="0" applyNumberFormat="1" applyFont="1" applyFill="1" applyBorder="1"/>
    <xf numFmtId="0" fontId="12" fillId="3" borderId="6" xfId="0" applyFont="1" applyFill="1" applyBorder="1"/>
    <xf numFmtId="0" fontId="11" fillId="5" borderId="19" xfId="0" applyFont="1" applyFill="1" applyBorder="1"/>
    <xf numFmtId="0" fontId="11" fillId="5" borderId="13" xfId="0" applyFont="1" applyFill="1" applyBorder="1"/>
    <xf numFmtId="2" fontId="12" fillId="5" borderId="12" xfId="0" applyNumberFormat="1" applyFont="1" applyFill="1" applyBorder="1"/>
    <xf numFmtId="0" fontId="12" fillId="5" borderId="15" xfId="0" applyFont="1" applyFill="1" applyBorder="1"/>
    <xf numFmtId="0" fontId="12" fillId="5" borderId="18" xfId="0" applyFont="1" applyFill="1" applyBorder="1"/>
    <xf numFmtId="0" fontId="12" fillId="5" borderId="23" xfId="0" applyFont="1" applyFill="1" applyBorder="1"/>
    <xf numFmtId="0" fontId="11" fillId="5" borderId="17" xfId="0" applyFont="1" applyFill="1" applyBorder="1"/>
    <xf numFmtId="0" fontId="11" fillId="5" borderId="8" xfId="0" applyFont="1" applyFill="1" applyBorder="1"/>
    <xf numFmtId="0" fontId="12" fillId="5" borderId="20" xfId="0" applyFont="1" applyFill="1" applyBorder="1"/>
    <xf numFmtId="0" fontId="12" fillId="5" borderId="24" xfId="0" applyFont="1" applyFill="1" applyBorder="1"/>
    <xf numFmtId="0" fontId="11" fillId="5" borderId="0" xfId="0" applyFont="1" applyFill="1" applyBorder="1"/>
    <xf numFmtId="0" fontId="2" fillId="5" borderId="14" xfId="0" applyFont="1" applyFill="1" applyBorder="1"/>
    <xf numFmtId="0" fontId="2" fillId="5" borderId="20" xfId="0" applyFont="1" applyFill="1" applyBorder="1"/>
    <xf numFmtId="0" fontId="2" fillId="5" borderId="24" xfId="0" applyFont="1" applyFill="1" applyBorder="1"/>
    <xf numFmtId="0" fontId="11" fillId="5" borderId="21" xfId="0" applyFont="1" applyFill="1" applyBorder="1"/>
    <xf numFmtId="0" fontId="11" fillId="5" borderId="14" xfId="0" applyFont="1" applyFill="1" applyBorder="1"/>
    <xf numFmtId="0" fontId="2" fillId="5" borderId="25" xfId="0" applyFont="1" applyFill="1" applyBorder="1"/>
    <xf numFmtId="0" fontId="2" fillId="5" borderId="26" xfId="0" applyFont="1" applyFill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2" fillId="0" borderId="9" xfId="0" applyFont="1" applyBorder="1"/>
    <xf numFmtId="0" fontId="13" fillId="0" borderId="11" xfId="0" applyFont="1" applyBorder="1"/>
    <xf numFmtId="0" fontId="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7"/>
  <sheetViews>
    <sheetView tabSelected="1" zoomScaleNormal="100" workbookViewId="0">
      <selection activeCell="K24" sqref="K24"/>
    </sheetView>
  </sheetViews>
  <sheetFormatPr defaultRowHeight="13.2"/>
  <cols>
    <col min="1" max="1" width="5.88671875" customWidth="1"/>
    <col min="2" max="2" width="71.44140625" customWidth="1"/>
    <col min="3" max="3" width="0.21875" hidden="1" customWidth="1"/>
    <col min="4" max="4" width="26.6640625" customWidth="1"/>
    <col min="5" max="6" width="0.109375" hidden="1" customWidth="1"/>
    <col min="7" max="7" width="0.109375" customWidth="1"/>
    <col min="8" max="8" width="6.6640625" hidden="1" customWidth="1"/>
    <col min="9" max="9" width="8.88671875" customWidth="1"/>
  </cols>
  <sheetData>
    <row r="1" spans="1:10" ht="15">
      <c r="A1" s="12"/>
      <c r="B1" s="18" t="s">
        <v>27</v>
      </c>
      <c r="C1" s="18"/>
      <c r="D1" s="18"/>
      <c r="E1" s="19"/>
      <c r="F1" s="20"/>
      <c r="G1" s="19"/>
    </row>
    <row r="2" spans="1:10" ht="15">
      <c r="A2" s="1"/>
      <c r="B2" s="19" t="s">
        <v>16</v>
      </c>
      <c r="C2" s="19"/>
      <c r="D2" s="20"/>
      <c r="E2" s="19"/>
      <c r="F2" s="19"/>
      <c r="G2" s="19"/>
    </row>
    <row r="3" spans="1:10" ht="13.8" thickBot="1">
      <c r="A3" s="30"/>
      <c r="B3" s="30"/>
      <c r="C3" s="30"/>
      <c r="D3" s="30" t="s">
        <v>21</v>
      </c>
      <c r="E3" s="30"/>
      <c r="F3" s="30">
        <v>7476.11</v>
      </c>
      <c r="G3" s="30">
        <v>7781.3</v>
      </c>
      <c r="H3" s="30">
        <v>1234.3</v>
      </c>
    </row>
    <row r="4" spans="1:10" ht="15">
      <c r="A4" s="3" t="s">
        <v>0</v>
      </c>
      <c r="B4" s="2" t="s">
        <v>2</v>
      </c>
      <c r="C4" s="3"/>
      <c r="D4" s="118" t="s">
        <v>49</v>
      </c>
      <c r="E4" s="25" t="s">
        <v>11</v>
      </c>
      <c r="F4" s="26" t="s">
        <v>15</v>
      </c>
      <c r="G4" s="14"/>
      <c r="H4" s="26"/>
    </row>
    <row r="5" spans="1:10" ht="23.25" customHeight="1" thickBot="1">
      <c r="A5" s="114"/>
      <c r="B5" s="61"/>
      <c r="C5" s="114"/>
      <c r="D5" s="115" t="s">
        <v>50</v>
      </c>
      <c r="E5" s="24" t="s">
        <v>1</v>
      </c>
      <c r="F5" s="27" t="s">
        <v>19</v>
      </c>
      <c r="G5" s="13"/>
      <c r="H5" s="27"/>
    </row>
    <row r="6" spans="1:10" ht="16.2" customHeight="1">
      <c r="A6" s="116">
        <v>1</v>
      </c>
      <c r="B6" s="40" t="s">
        <v>9</v>
      </c>
      <c r="C6" s="117"/>
      <c r="D6" s="42">
        <f>D8+D9+D10+D11+D14+D15</f>
        <v>284027.38</v>
      </c>
      <c r="E6" s="15">
        <f>E8+E15+E9+E11</f>
        <v>2.9333058989370895</v>
      </c>
      <c r="F6" s="6">
        <v>2.1</v>
      </c>
      <c r="G6" s="15"/>
      <c r="H6" s="6"/>
      <c r="J6" t="s">
        <v>23</v>
      </c>
    </row>
    <row r="7" spans="1:10" ht="15.6" customHeight="1" thickBot="1">
      <c r="A7" s="7"/>
      <c r="B7" s="8"/>
      <c r="C7" s="10"/>
      <c r="D7" s="27"/>
      <c r="E7" s="16"/>
      <c r="F7" s="8"/>
      <c r="G7" s="8"/>
      <c r="H7" s="8"/>
    </row>
    <row r="8" spans="1:10" ht="18" customHeight="1">
      <c r="A8" s="5"/>
      <c r="B8" s="36" t="s">
        <v>30</v>
      </c>
      <c r="C8" s="37"/>
      <c r="D8" s="121">
        <v>271320</v>
      </c>
      <c r="E8" s="38">
        <f>D8/F3/13</f>
        <v>2.791661603530343</v>
      </c>
      <c r="F8" s="36"/>
      <c r="G8" s="36"/>
      <c r="H8" s="36"/>
    </row>
    <row r="9" spans="1:10" ht="1.2" hidden="1" customHeight="1">
      <c r="A9" s="5"/>
      <c r="B9" s="36"/>
      <c r="C9" s="37"/>
      <c r="D9" s="121"/>
      <c r="E9" s="38">
        <f>D9/F3/12</f>
        <v>0</v>
      </c>
      <c r="F9" s="36"/>
      <c r="G9" s="36"/>
      <c r="H9" s="36"/>
    </row>
    <row r="10" spans="1:10" ht="18" customHeight="1">
      <c r="A10" s="5"/>
      <c r="B10" s="36" t="s">
        <v>31</v>
      </c>
      <c r="C10" s="37"/>
      <c r="D10" s="121"/>
      <c r="E10" s="38"/>
      <c r="F10" s="36"/>
      <c r="G10" s="36"/>
      <c r="H10" s="36"/>
    </row>
    <row r="11" spans="1:10" ht="19.8" customHeight="1">
      <c r="A11" s="5"/>
      <c r="B11" s="36" t="s">
        <v>25</v>
      </c>
      <c r="C11" s="37"/>
      <c r="D11" s="121">
        <v>6523.38</v>
      </c>
      <c r="E11" s="38">
        <f>D11/F3/12</f>
        <v>7.2713617108362508E-2</v>
      </c>
      <c r="F11" s="36"/>
      <c r="G11" s="36"/>
      <c r="H11" s="36"/>
    </row>
    <row r="12" spans="1:10" ht="18" hidden="1" customHeight="1">
      <c r="A12" s="5"/>
      <c r="B12" s="36"/>
      <c r="C12" s="37"/>
      <c r="D12" s="121"/>
      <c r="E12" s="38"/>
      <c r="F12" s="36"/>
      <c r="G12" s="36"/>
      <c r="H12" s="36"/>
    </row>
    <row r="13" spans="1:10" ht="0.6" hidden="1" customHeight="1">
      <c r="A13" s="5"/>
      <c r="B13" s="39"/>
      <c r="C13" s="37"/>
      <c r="D13" s="121"/>
      <c r="E13" s="38"/>
      <c r="F13" s="36"/>
      <c r="G13" s="36"/>
      <c r="H13" s="36"/>
    </row>
    <row r="14" spans="1:10" ht="13.2" hidden="1" customHeight="1">
      <c r="A14" s="5"/>
      <c r="B14" s="36"/>
      <c r="C14" s="37"/>
      <c r="D14" s="121"/>
      <c r="E14" s="38"/>
      <c r="F14" s="36"/>
      <c r="G14" s="36"/>
      <c r="H14" s="36"/>
    </row>
    <row r="15" spans="1:10" ht="21" customHeight="1" thickBot="1">
      <c r="A15" s="5"/>
      <c r="B15" s="36" t="s">
        <v>32</v>
      </c>
      <c r="C15" s="37"/>
      <c r="D15" s="121">
        <v>6184</v>
      </c>
      <c r="E15" s="38">
        <f>D15/F3/12</f>
        <v>6.8930678298384243E-2</v>
      </c>
      <c r="F15" s="36"/>
      <c r="G15" s="36"/>
      <c r="H15" s="36"/>
    </row>
    <row r="16" spans="1:10" ht="15.6">
      <c r="A16" s="6">
        <v>2</v>
      </c>
      <c r="B16" s="40" t="s">
        <v>4</v>
      </c>
      <c r="C16" s="41"/>
      <c r="D16" s="42"/>
      <c r="E16" s="43"/>
      <c r="F16" s="40"/>
      <c r="G16" s="40"/>
      <c r="H16" s="40"/>
    </row>
    <row r="17" spans="1:8" ht="15" customHeight="1" thickBot="1">
      <c r="A17" s="8"/>
      <c r="B17" s="44" t="s">
        <v>3</v>
      </c>
      <c r="C17" s="45"/>
      <c r="D17" s="46">
        <f>D18+D20+D21+D22+D23</f>
        <v>485979.83999999997</v>
      </c>
      <c r="E17" s="47">
        <f>E18+E20+E21+E19</f>
        <v>4.8547044673479407</v>
      </c>
      <c r="F17" s="48">
        <v>3.16</v>
      </c>
      <c r="G17" s="47"/>
      <c r="H17" s="44"/>
    </row>
    <row r="18" spans="1:8" ht="19.8" customHeight="1">
      <c r="A18" s="29"/>
      <c r="B18" s="49" t="s">
        <v>14</v>
      </c>
      <c r="C18" s="50"/>
      <c r="D18" s="118">
        <v>288203.48</v>
      </c>
      <c r="E18" s="51">
        <f>D18/F3/13</f>
        <v>2.9653788482965688</v>
      </c>
      <c r="F18" s="36"/>
      <c r="G18" s="52"/>
      <c r="H18" s="49"/>
    </row>
    <row r="19" spans="1:8" ht="3" hidden="1" customHeight="1">
      <c r="A19" s="29"/>
      <c r="B19" s="36"/>
      <c r="C19" s="50"/>
      <c r="D19" s="121"/>
      <c r="E19" s="51">
        <f>D19/F3/12</f>
        <v>0</v>
      </c>
      <c r="F19" s="36"/>
      <c r="G19" s="52"/>
      <c r="H19" s="36"/>
    </row>
    <row r="20" spans="1:8" ht="20.25" customHeight="1">
      <c r="A20" s="29"/>
      <c r="B20" s="36" t="s">
        <v>36</v>
      </c>
      <c r="C20" s="50"/>
      <c r="D20" s="121">
        <v>174869.58</v>
      </c>
      <c r="E20" s="51">
        <f>D20/F3/13</f>
        <v>1.7992654139447057</v>
      </c>
      <c r="F20" s="36"/>
      <c r="G20" s="52"/>
      <c r="H20" s="36"/>
    </row>
    <row r="21" spans="1:8" ht="19.8" customHeight="1">
      <c r="A21" s="29"/>
      <c r="B21" s="36" t="s">
        <v>33</v>
      </c>
      <c r="C21" s="50"/>
      <c r="D21" s="121">
        <v>8079.6</v>
      </c>
      <c r="E21" s="53">
        <f>D21/F3/12</f>
        <v>9.0060205106666444E-2</v>
      </c>
      <c r="F21" s="36"/>
      <c r="G21" s="52"/>
      <c r="H21" s="36"/>
    </row>
    <row r="22" spans="1:8" ht="19.8" customHeight="1">
      <c r="A22" s="23"/>
      <c r="B22" s="36" t="s">
        <v>35</v>
      </c>
      <c r="C22" s="50"/>
      <c r="D22" s="121">
        <v>13319.4</v>
      </c>
      <c r="E22" s="54"/>
      <c r="F22" s="50"/>
      <c r="G22" s="50"/>
      <c r="H22" s="36"/>
    </row>
    <row r="23" spans="1:8" ht="16.8" customHeight="1" thickBot="1">
      <c r="A23" s="23"/>
      <c r="B23" s="55" t="s">
        <v>34</v>
      </c>
      <c r="C23" s="50"/>
      <c r="D23" s="115">
        <v>1507.78</v>
      </c>
      <c r="E23" s="54"/>
      <c r="F23" s="50"/>
      <c r="G23" s="50"/>
      <c r="H23" s="55"/>
    </row>
    <row r="24" spans="1:8" ht="15.6" customHeight="1">
      <c r="A24" s="6">
        <v>3</v>
      </c>
      <c r="B24" s="40" t="s">
        <v>5</v>
      </c>
      <c r="C24" s="41"/>
      <c r="D24" s="46"/>
      <c r="E24" s="43"/>
      <c r="F24" s="40"/>
      <c r="G24" s="40"/>
      <c r="H24" s="44"/>
    </row>
    <row r="25" spans="1:8" ht="14.4" customHeight="1">
      <c r="A25" s="9"/>
      <c r="B25" s="44" t="s">
        <v>6</v>
      </c>
      <c r="C25" s="56"/>
      <c r="D25" s="46">
        <f>D27+D28+D29+D30+D31</f>
        <v>499487.87</v>
      </c>
      <c r="E25" s="57" t="e">
        <f>E27+E28+#REF!+#REF!+E29+E31</f>
        <v>#REF!</v>
      </c>
      <c r="F25" s="57">
        <v>3.84</v>
      </c>
      <c r="G25" s="57"/>
      <c r="H25" s="57"/>
    </row>
    <row r="26" spans="1:8" ht="16.8" customHeight="1" thickBot="1">
      <c r="A26" s="8"/>
      <c r="B26" s="48" t="s">
        <v>10</v>
      </c>
      <c r="C26" s="45"/>
      <c r="D26" s="58"/>
      <c r="E26" s="47"/>
      <c r="F26" s="48"/>
      <c r="G26" s="48"/>
      <c r="H26" s="48"/>
    </row>
    <row r="27" spans="1:8" ht="19.8" customHeight="1">
      <c r="A27" s="11"/>
      <c r="B27" s="59" t="s">
        <v>44</v>
      </c>
      <c r="C27" s="49"/>
      <c r="D27" s="121">
        <v>391689.12</v>
      </c>
      <c r="E27" s="38">
        <f>D27/F3/13</f>
        <v>4.0301617161454697</v>
      </c>
      <c r="F27" s="36"/>
      <c r="G27" s="36"/>
      <c r="H27" s="36"/>
    </row>
    <row r="28" spans="1:8" ht="18" customHeight="1">
      <c r="A28" s="11"/>
      <c r="B28" s="52" t="s">
        <v>37</v>
      </c>
      <c r="C28" s="36"/>
      <c r="D28" s="121">
        <v>107798.75</v>
      </c>
      <c r="E28" s="60">
        <f>D28/12/F3</f>
        <v>1.2015913578942345</v>
      </c>
      <c r="F28" s="61"/>
      <c r="G28" s="61"/>
      <c r="H28" s="61"/>
    </row>
    <row r="29" spans="1:8" ht="13.8" customHeight="1" thickBot="1">
      <c r="A29" s="11"/>
      <c r="B29" s="52"/>
      <c r="C29" s="36"/>
      <c r="D29" s="119"/>
      <c r="E29" s="60">
        <f>D29/F3/12</f>
        <v>0</v>
      </c>
      <c r="F29" s="61"/>
      <c r="G29" s="61"/>
      <c r="H29" s="61"/>
    </row>
    <row r="30" spans="1:8" ht="19.8" hidden="1" customHeight="1" thickBot="1">
      <c r="A30" s="11"/>
      <c r="B30" s="52"/>
      <c r="C30" s="36"/>
      <c r="D30" s="119"/>
      <c r="E30" s="60"/>
      <c r="F30" s="61"/>
      <c r="G30" s="61"/>
      <c r="H30" s="61"/>
    </row>
    <row r="31" spans="1:8" ht="16.2" hidden="1" customHeight="1" thickBot="1">
      <c r="A31" s="11"/>
      <c r="B31" s="52"/>
      <c r="C31" s="36"/>
      <c r="D31" s="119"/>
      <c r="E31" s="60">
        <f>D31/F3/12</f>
        <v>0</v>
      </c>
      <c r="F31" s="61"/>
      <c r="G31" s="61"/>
      <c r="H31" s="61"/>
    </row>
    <row r="32" spans="1:8" ht="16.2" thickBot="1">
      <c r="A32" s="4">
        <v>4</v>
      </c>
      <c r="B32" s="62" t="s">
        <v>7</v>
      </c>
      <c r="C32" s="63"/>
      <c r="D32" s="42">
        <f>D33+D34+D38</f>
        <v>1017936.2</v>
      </c>
      <c r="E32" s="43">
        <f>E33+E34+E37+E38</f>
        <v>11.292334313936447</v>
      </c>
      <c r="F32" s="40">
        <v>8.75</v>
      </c>
      <c r="G32" s="64"/>
      <c r="H32" s="40"/>
    </row>
    <row r="33" spans="1:8" ht="22.2" customHeight="1">
      <c r="A33" s="11"/>
      <c r="B33" s="49" t="s">
        <v>8</v>
      </c>
      <c r="C33" s="65"/>
      <c r="D33" s="118">
        <v>329600</v>
      </c>
      <c r="E33" s="66">
        <f>D33/F3/12</f>
        <v>3.6739248976629111</v>
      </c>
      <c r="F33" s="67"/>
      <c r="G33" s="68"/>
      <c r="H33" s="67"/>
    </row>
    <row r="34" spans="1:8" ht="19.8" customHeight="1">
      <c r="A34" s="11"/>
      <c r="B34" s="36" t="s">
        <v>22</v>
      </c>
      <c r="C34" s="50"/>
      <c r="D34" s="121">
        <v>124000</v>
      </c>
      <c r="E34" s="54">
        <f>D34/G3/12</f>
        <v>1.3279700478497596</v>
      </c>
      <c r="F34" s="61"/>
      <c r="G34" s="69"/>
      <c r="H34" s="61"/>
    </row>
    <row r="35" spans="1:8" ht="13.8" hidden="1" customHeight="1">
      <c r="A35" s="11"/>
      <c r="B35" s="36"/>
      <c r="C35" s="50"/>
      <c r="D35" s="121"/>
      <c r="E35" s="54">
        <f>D35/G3/12</f>
        <v>0</v>
      </c>
      <c r="F35" s="61"/>
      <c r="G35" s="69"/>
      <c r="H35" s="61"/>
    </row>
    <row r="36" spans="1:8" ht="1.2" hidden="1" customHeight="1">
      <c r="A36" s="11"/>
      <c r="B36" s="36"/>
      <c r="C36" s="50"/>
      <c r="D36" s="121"/>
      <c r="E36" s="54">
        <f>D36/G3/12</f>
        <v>0</v>
      </c>
      <c r="F36" s="61"/>
      <c r="G36" s="69"/>
      <c r="H36" s="61"/>
    </row>
    <row r="37" spans="1:8" ht="0.6" customHeight="1">
      <c r="A37" s="11"/>
      <c r="B37" s="36"/>
      <c r="C37" s="50"/>
      <c r="D37" s="121"/>
      <c r="E37" s="54">
        <f>D37/G3/12</f>
        <v>0</v>
      </c>
      <c r="F37" s="61"/>
      <c r="G37" s="69"/>
      <c r="H37" s="61"/>
    </row>
    <row r="38" spans="1:8" ht="21.6" customHeight="1" thickBot="1">
      <c r="A38" s="11"/>
      <c r="B38" s="36" t="s">
        <v>41</v>
      </c>
      <c r="C38" s="50"/>
      <c r="D38" s="121">
        <v>564336.19999999995</v>
      </c>
      <c r="E38" s="54">
        <f>D38/F3/12</f>
        <v>6.2904393684237752</v>
      </c>
      <c r="F38" s="61"/>
      <c r="G38" s="69"/>
      <c r="H38" s="61"/>
    </row>
    <row r="39" spans="1:8" ht="26.4" hidden="1" customHeight="1" thickBot="1">
      <c r="A39" s="22">
        <v>6</v>
      </c>
      <c r="B39" s="70" t="s">
        <v>13</v>
      </c>
      <c r="C39" s="71"/>
      <c r="D39" s="120"/>
      <c r="E39" s="72"/>
      <c r="F39" s="70"/>
      <c r="G39" s="73"/>
      <c r="H39" s="70"/>
    </row>
    <row r="40" spans="1:8" ht="0.6" hidden="1" customHeight="1" thickBot="1">
      <c r="A40" s="21"/>
      <c r="B40" s="36"/>
      <c r="C40" s="50"/>
      <c r="D40" s="119"/>
      <c r="E40" s="54">
        <f>D40/F3/12</f>
        <v>0</v>
      </c>
      <c r="F40" s="74"/>
      <c r="G40" s="75"/>
      <c r="H40" s="74"/>
    </row>
    <row r="41" spans="1:8" ht="19.8" customHeight="1" thickBot="1">
      <c r="A41" s="31">
        <v>5</v>
      </c>
      <c r="B41" s="62" t="s">
        <v>24</v>
      </c>
      <c r="C41" s="76"/>
      <c r="D41" s="122">
        <v>56075.76</v>
      </c>
      <c r="E41" s="77"/>
      <c r="F41" s="78"/>
      <c r="G41" s="79"/>
      <c r="H41" s="80"/>
    </row>
    <row r="42" spans="1:8" ht="31.2" customHeight="1" thickBot="1">
      <c r="A42" s="4">
        <v>6</v>
      </c>
      <c r="B42" s="62" t="s">
        <v>28</v>
      </c>
      <c r="C42" s="63"/>
      <c r="D42" s="122">
        <v>5496.96</v>
      </c>
      <c r="E42" s="79"/>
      <c r="F42" s="62"/>
      <c r="G42" s="79"/>
      <c r="H42" s="62"/>
    </row>
    <row r="43" spans="1:8" ht="25.8" customHeight="1" thickBot="1">
      <c r="A43" s="4">
        <v>7</v>
      </c>
      <c r="B43" s="81" t="s">
        <v>29</v>
      </c>
      <c r="C43" s="63"/>
      <c r="D43" s="122">
        <v>53733.9</v>
      </c>
      <c r="E43" s="79">
        <f>D43/12/F3</f>
        <v>0.59895119253194506</v>
      </c>
      <c r="F43" s="62">
        <v>0.18</v>
      </c>
      <c r="G43" s="47"/>
      <c r="H43" s="62"/>
    </row>
    <row r="44" spans="1:8" ht="21.6" customHeight="1" thickBot="1">
      <c r="A44" s="4">
        <v>8</v>
      </c>
      <c r="B44" s="81" t="s">
        <v>40</v>
      </c>
      <c r="C44" s="63"/>
      <c r="D44" s="122">
        <v>284800</v>
      </c>
      <c r="E44" s="79">
        <f>D44/F3/12</f>
        <v>3.1745564649708649</v>
      </c>
      <c r="F44" s="62">
        <v>2.1</v>
      </c>
      <c r="G44" s="79"/>
      <c r="H44" s="62"/>
    </row>
    <row r="45" spans="1:8" ht="21.6" customHeight="1" thickBot="1">
      <c r="A45" s="4">
        <v>9</v>
      </c>
      <c r="B45" s="81" t="s">
        <v>46</v>
      </c>
      <c r="C45" s="63"/>
      <c r="D45" s="122">
        <v>134619.78</v>
      </c>
      <c r="E45" s="79">
        <f>D45/12/F3</f>
        <v>1.500555101516698</v>
      </c>
      <c r="F45" s="62">
        <v>0.92</v>
      </c>
      <c r="G45" s="79"/>
      <c r="H45" s="62"/>
    </row>
    <row r="46" spans="1:8" ht="21.6" customHeight="1" thickBot="1">
      <c r="A46" s="4"/>
      <c r="B46" s="81" t="s">
        <v>47</v>
      </c>
      <c r="C46" s="63"/>
      <c r="D46" s="122"/>
      <c r="E46" s="79"/>
      <c r="F46" s="62"/>
      <c r="G46" s="79"/>
      <c r="H46" s="62"/>
    </row>
    <row r="47" spans="1:8" ht="21" customHeight="1" thickBot="1">
      <c r="A47" s="4"/>
      <c r="B47" s="81" t="s">
        <v>48</v>
      </c>
      <c r="C47" s="63"/>
      <c r="D47" s="122"/>
      <c r="E47" s="79"/>
      <c r="F47" s="62">
        <v>0.92</v>
      </c>
      <c r="G47" s="62"/>
      <c r="H47" s="62"/>
    </row>
    <row r="48" spans="1:8" ht="19.8" customHeight="1" thickBot="1">
      <c r="A48" s="4">
        <v>10</v>
      </c>
      <c r="B48" s="82" t="s">
        <v>17</v>
      </c>
      <c r="C48" s="63"/>
      <c r="D48" s="58">
        <v>23641</v>
      </c>
      <c r="E48" s="79">
        <f>D48/12/F3</f>
        <v>0.26351716779626483</v>
      </c>
      <c r="F48" s="62">
        <v>0.1</v>
      </c>
      <c r="G48" s="83"/>
      <c r="H48" s="62"/>
    </row>
    <row r="49" spans="1:8" ht="21" hidden="1" customHeight="1" thickBot="1">
      <c r="A49" s="4"/>
      <c r="B49" s="82"/>
      <c r="C49" s="63"/>
      <c r="D49" s="58"/>
      <c r="E49" s="79"/>
      <c r="F49" s="62"/>
      <c r="G49" s="83"/>
      <c r="H49" s="62"/>
    </row>
    <row r="50" spans="1:8" ht="21" customHeight="1" thickBot="1">
      <c r="A50" s="17"/>
      <c r="B50" s="84" t="s">
        <v>12</v>
      </c>
      <c r="C50" s="85"/>
      <c r="D50" s="123">
        <f>D6+D17+D25+D32+D42+D43+D44+D45+D47+D48+D49</f>
        <v>2789722.9299999997</v>
      </c>
      <c r="E50" s="86" t="e">
        <f>E6+E17+E25+E32+E42+E43+E44+E47+E48+E49</f>
        <v>#REF!</v>
      </c>
      <c r="F50" s="86">
        <f>F6+F17+F25+F32+F42+F43+F44+F47+F48+F49</f>
        <v>21.150000000000006</v>
      </c>
      <c r="G50" s="87"/>
      <c r="H50" s="88"/>
    </row>
    <row r="51" spans="1:8" ht="21" customHeight="1" thickBot="1">
      <c r="A51" s="28" t="s">
        <v>20</v>
      </c>
      <c r="B51" s="89" t="s">
        <v>18</v>
      </c>
      <c r="C51" s="90"/>
      <c r="D51" s="91">
        <f>D52+D53+D54+D55+D56+D57</f>
        <v>397895.43</v>
      </c>
      <c r="E51" s="92">
        <f>D51/12/F3</f>
        <v>4.4351878851434767</v>
      </c>
      <c r="F51" s="93">
        <v>3</v>
      </c>
      <c r="G51" s="94"/>
      <c r="H51" s="95"/>
    </row>
    <row r="52" spans="1:8" ht="21" customHeight="1" thickBot="1">
      <c r="A52" s="33"/>
      <c r="B52" s="96" t="s">
        <v>38</v>
      </c>
      <c r="C52" s="97"/>
      <c r="D52" s="125">
        <v>48981</v>
      </c>
      <c r="E52" s="98"/>
      <c r="F52" s="99"/>
      <c r="G52" s="100"/>
      <c r="H52" s="101"/>
    </row>
    <row r="53" spans="1:8" ht="21" customHeight="1" thickBot="1">
      <c r="A53" s="33"/>
      <c r="B53" s="102" t="s">
        <v>42</v>
      </c>
      <c r="C53" s="103"/>
      <c r="D53" s="126">
        <v>24122.81</v>
      </c>
      <c r="E53" s="98"/>
      <c r="F53" s="99"/>
      <c r="G53" s="104"/>
      <c r="H53" s="105"/>
    </row>
    <row r="54" spans="1:8" ht="21" customHeight="1" thickBot="1">
      <c r="A54" s="33"/>
      <c r="B54" s="102" t="s">
        <v>43</v>
      </c>
      <c r="C54" s="103"/>
      <c r="D54" s="126">
        <v>22715.48</v>
      </c>
      <c r="E54" s="98"/>
      <c r="F54" s="99"/>
      <c r="G54" s="104"/>
      <c r="H54" s="105"/>
    </row>
    <row r="55" spans="1:8" ht="17.399999999999999" customHeight="1" thickBot="1">
      <c r="A55" s="34"/>
      <c r="B55" s="102" t="s">
        <v>39</v>
      </c>
      <c r="C55" s="106"/>
      <c r="D55" s="127">
        <v>262106.14</v>
      </c>
      <c r="E55" s="107"/>
      <c r="F55" s="107"/>
      <c r="G55" s="108"/>
      <c r="H55" s="109"/>
    </row>
    <row r="56" spans="1:8" ht="17.399999999999999" customHeight="1" thickBot="1">
      <c r="A56" s="35"/>
      <c r="B56" s="102" t="s">
        <v>45</v>
      </c>
      <c r="C56" s="106"/>
      <c r="D56" s="128">
        <v>19970</v>
      </c>
      <c r="E56" s="107"/>
      <c r="F56" s="107"/>
      <c r="G56" s="108"/>
      <c r="H56" s="109"/>
    </row>
    <row r="57" spans="1:8" s="32" customFormat="1" ht="18" customHeight="1" thickBot="1">
      <c r="A57" s="35"/>
      <c r="B57" s="110" t="s">
        <v>26</v>
      </c>
      <c r="C57" s="111"/>
      <c r="D57" s="124">
        <v>20000</v>
      </c>
      <c r="E57" s="107"/>
      <c r="F57" s="107"/>
      <c r="G57" s="112"/>
      <c r="H57" s="113"/>
    </row>
  </sheetData>
  <phoneticPr fontId="0" type="noConversion"/>
  <pageMargins left="0.25" right="0.25" top="0.75" bottom="0.75" header="0.3" footer="0.3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2025-03-18T05:39:26Z</cp:lastPrinted>
  <dcterms:created xsi:type="dcterms:W3CDTF">2011-07-12T11:42:04Z</dcterms:created>
  <dcterms:modified xsi:type="dcterms:W3CDTF">2025-03-19T12:23:08Z</dcterms:modified>
</cp:coreProperties>
</file>